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60" yWindow="330" windowWidth="15940" windowHeight="68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15" i="1" l="1"/>
  <c r="F15" i="1"/>
  <c r="C15" i="1"/>
  <c r="D15" i="1" l="1"/>
  <c r="C13" i="1"/>
  <c r="E15" i="1"/>
  <c r="C14" i="1"/>
  <c r="F14" i="1" l="1"/>
  <c r="D14" i="1"/>
  <c r="D13" i="1"/>
  <c r="G13" i="1"/>
  <c r="E13" i="1"/>
  <c r="G14" i="1" s="1"/>
  <c r="F13" i="1"/>
  <c r="E14" i="1" l="1"/>
</calcChain>
</file>

<file path=xl/sharedStrings.xml><?xml version="1.0" encoding="utf-8"?>
<sst xmlns="http://schemas.openxmlformats.org/spreadsheetml/2006/main" count="24" uniqueCount="21">
  <si>
    <r>
      <t xml:space="preserve">Sugar syrup mixing calculator </t>
    </r>
    <r>
      <rPr>
        <sz val="11"/>
        <color theme="1"/>
        <rFont val="Calibri"/>
        <family val="2"/>
        <scheme val="minor"/>
      </rPr>
      <t>© ScientificBeekeeping.com</t>
    </r>
  </si>
  <si>
    <t>This calculator can also be used to calculate the lbs/gal of any syrup concentration</t>
  </si>
  <si>
    <t>Ending gallons of syrup desired</t>
  </si>
  <si>
    <t>% sugar in desired syrup</t>
  </si>
  <si>
    <t>Sugar source</t>
  </si>
  <si>
    <t>Amounts</t>
  </si>
  <si>
    <t>End goal</t>
  </si>
  <si>
    <t>Granulated</t>
  </si>
  <si>
    <t>77% syrup</t>
  </si>
  <si>
    <t>Sugar</t>
  </si>
  <si>
    <t>Water</t>
  </si>
  <si>
    <t>Total</t>
  </si>
  <si>
    <r>
      <rPr>
        <b/>
        <sz val="11"/>
        <color theme="1"/>
        <rFont val="Calibri"/>
        <family val="2"/>
        <scheme val="minor"/>
      </rPr>
      <t xml:space="preserve">Assumptions: </t>
    </r>
    <r>
      <rPr>
        <sz val="11"/>
        <color theme="1"/>
        <rFont val="Calibri"/>
        <family val="2"/>
        <scheme val="minor"/>
      </rPr>
      <t xml:space="preserve"> 1 gal water = 8.3454 lbs; 1 lb water = 0.1198 gal</t>
    </r>
  </si>
  <si>
    <t>1 gal 77% sugar syrup contains 8.9397 lbs sugar.</t>
  </si>
  <si>
    <t>Sugar syrups weigh 8.3454*e\0.427*% sugar, based upon a best fit curve regression to the Beet-Sugar handbook data.</t>
  </si>
  <si>
    <t xml:space="preserve">I created the above calculator by fitting a regression line to the </t>
  </si>
  <si>
    <t>data in the table of the Beet-Sugar handbook, so that one can</t>
  </si>
  <si>
    <t>easily determine formulas for mixing any sugar syrup concentration.</t>
  </si>
  <si>
    <t>Instructions:  enter the number of gallons of syrup that you want to make into the blue-highlighted cell, and your desired ending sugar concentration into the green cell (all other cells are locked).  When you hit "enter," the calculator will show how much sugar or commercial 77% syrup to add, then top of with water to the specified gallons.</t>
  </si>
  <si>
    <r>
      <rPr>
        <b/>
        <sz val="11"/>
        <color theme="1"/>
        <rFont val="Calibri"/>
        <family val="2"/>
        <scheme val="minor"/>
      </rPr>
      <t xml:space="preserve">BY WEIGHT             </t>
    </r>
    <r>
      <rPr>
        <sz val="11"/>
        <color theme="1"/>
        <rFont val="Calibri"/>
        <family val="2"/>
        <scheme val="minor"/>
      </rPr>
      <t>Amount of sugar (one source or the other) to add</t>
    </r>
  </si>
  <si>
    <r>
      <rPr>
        <b/>
        <sz val="11"/>
        <color theme="1"/>
        <rFont val="Calibri"/>
        <family val="2"/>
        <scheme val="minor"/>
      </rPr>
      <t xml:space="preserve">BY GALLONS         </t>
    </r>
    <r>
      <rPr>
        <sz val="11"/>
        <color theme="1"/>
        <rFont val="Calibri"/>
        <family val="2"/>
        <scheme val="minor"/>
      </rPr>
      <t>Amount of sugar (one source or the other) to add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</si>
</sst>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lbs&quot;"/>
    <numFmt numFmtId="165" formatCode="0.00\ &quot;gal&quot;"/>
  </numFmts>
  <fonts count="4" x14ac:knownFonts="1">
    <font>
      <sz val="11"/>
      <color theme="1"/>
      <name val="Calibri"/>
      <family val="2"/>
      <scheme val="minor"/>
    </font>
    <font>
      <b/>
      <sz val="11"/>
      <color theme="1"/>
      <name val="Calibri"/>
      <family val="2"/>
      <scheme val="minor"/>
    </font>
    <font>
      <sz val="9"/>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rgb="FF89E0FF"/>
        <bgColor indexed="64"/>
      </patternFill>
    </fill>
    <fill>
      <patternFill patternType="solid">
        <fgColor rgb="FFBDEF3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1" fillId="2" borderId="3" xfId="0" applyFont="1" applyFill="1" applyBorder="1" applyAlignment="1" applyProtection="1">
      <alignment horizontal="center" vertical="center"/>
      <protection locked="0"/>
    </xf>
    <xf numFmtId="9" fontId="1" fillId="3" borderId="3" xfId="0" applyNumberFormat="1" applyFont="1" applyFill="1" applyBorder="1" applyAlignment="1" applyProtection="1">
      <alignment horizontal="center"/>
      <protection locked="0"/>
    </xf>
    <xf numFmtId="0" fontId="1" fillId="0" borderId="3" xfId="0" applyFont="1" applyBorder="1" applyAlignment="1" applyProtection="1">
      <alignment horizontal="center"/>
    </xf>
    <xf numFmtId="0" fontId="1" fillId="0" borderId="2" xfId="0" applyFont="1" applyBorder="1" applyAlignment="1" applyProtection="1">
      <alignment wrapText="1"/>
    </xf>
    <xf numFmtId="0" fontId="1" fillId="4" borderId="3" xfId="0" applyFont="1" applyFill="1" applyBorder="1" applyAlignment="1" applyProtection="1">
      <alignment horizontal="center"/>
    </xf>
    <xf numFmtId="0" fontId="0" fillId="0" borderId="3" xfId="0" applyBorder="1" applyAlignment="1" applyProtection="1">
      <alignment horizontal="center"/>
    </xf>
    <xf numFmtId="164" fontId="0" fillId="0" borderId="3" xfId="0" applyNumberFormat="1" applyBorder="1" applyAlignment="1" applyProtection="1">
      <alignment horizontal="center"/>
    </xf>
    <xf numFmtId="164" fontId="0" fillId="0" borderId="3" xfId="0" applyNumberFormat="1" applyFill="1" applyBorder="1" applyAlignment="1" applyProtection="1">
      <alignment horizontal="center"/>
    </xf>
    <xf numFmtId="164" fontId="0" fillId="4" borderId="3" xfId="0" applyNumberFormat="1" applyFill="1" applyBorder="1" applyAlignment="1" applyProtection="1">
      <alignment horizontal="center"/>
    </xf>
    <xf numFmtId="165" fontId="0" fillId="4" borderId="3" xfId="0" applyNumberFormat="1" applyFill="1" applyBorder="1" applyAlignment="1" applyProtection="1">
      <alignment horizontal="center"/>
    </xf>
    <xf numFmtId="164" fontId="0" fillId="0" borderId="0" xfId="0" applyNumberFormat="1" applyFill="1" applyAlignment="1" applyProtection="1">
      <alignment horizontal="center"/>
    </xf>
    <xf numFmtId="0" fontId="1" fillId="0" borderId="3" xfId="0" applyFont="1" applyBorder="1" applyAlignment="1" applyProtection="1">
      <alignment horizontal="center" vertical="center"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0" fillId="0" borderId="6" xfId="0" applyFill="1" applyBorder="1" applyAlignment="1" applyProtection="1">
      <alignment horizontal="left"/>
    </xf>
    <xf numFmtId="0" fontId="0" fillId="0" borderId="7" xfId="0" applyFill="1" applyBorder="1" applyAlignment="1" applyProtection="1">
      <alignment horizontal="left"/>
    </xf>
    <xf numFmtId="0" fontId="0" fillId="0" borderId="8" xfId="0" applyFill="1" applyBorder="1" applyAlignment="1" applyProtection="1">
      <alignment horizontal="left"/>
    </xf>
    <xf numFmtId="0" fontId="0" fillId="0" borderId="9" xfId="0" applyFill="1" applyBorder="1" applyAlignment="1" applyProtection="1">
      <alignment horizontal="left"/>
    </xf>
    <xf numFmtId="0" fontId="0" fillId="0" borderId="10" xfId="0" applyFill="1" applyBorder="1" applyAlignment="1" applyProtection="1">
      <alignment horizontal="left"/>
    </xf>
    <xf numFmtId="0" fontId="0" fillId="0" borderId="11" xfId="0" applyFont="1" applyFill="1" applyBorder="1" applyAlignment="1" applyProtection="1">
      <alignment horizontal="left" wrapText="1"/>
    </xf>
    <xf numFmtId="0" fontId="0" fillId="0" borderId="0" xfId="0" applyFont="1" applyFill="1" applyBorder="1" applyAlignment="1" applyProtection="1">
      <alignment horizontal="left" wrapText="1"/>
    </xf>
    <xf numFmtId="0" fontId="0" fillId="0" borderId="10" xfId="0" applyFont="1" applyFill="1" applyBorder="1" applyAlignment="1" applyProtection="1">
      <alignment horizontal="left" wrapText="1"/>
    </xf>
    <xf numFmtId="0" fontId="0" fillId="0" borderId="12" xfId="0" applyFont="1" applyFill="1" applyBorder="1" applyAlignment="1" applyProtection="1">
      <alignment horizontal="left" wrapText="1"/>
    </xf>
    <xf numFmtId="0" fontId="0" fillId="0" borderId="13" xfId="0" applyFont="1" applyFill="1" applyBorder="1" applyAlignment="1" applyProtection="1">
      <alignment horizontal="left" wrapText="1"/>
    </xf>
    <xf numFmtId="0" fontId="0" fillId="0" borderId="14" xfId="0" applyFont="1" applyFill="1" applyBorder="1" applyAlignment="1" applyProtection="1">
      <alignment horizontal="left" wrapText="1"/>
    </xf>
    <xf numFmtId="0" fontId="1" fillId="0" borderId="1" xfId="0" applyFont="1" applyBorder="1" applyAlignment="1" applyProtection="1">
      <alignment horizontal="center"/>
    </xf>
    <xf numFmtId="0" fontId="2" fillId="0" borderId="2" xfId="0" applyFont="1" applyBorder="1" applyAlignment="1">
      <alignment horizontal="center"/>
    </xf>
    <xf numFmtId="0" fontId="0" fillId="0" borderId="3" xfId="0" applyBorder="1" applyAlignment="1" applyProtection="1">
      <alignment horizontal="center" vertical="center" wrapText="1"/>
    </xf>
    <xf numFmtId="0" fontId="3" fillId="0" borderId="3" xfId="0" applyFont="1" applyBorder="1" applyAlignment="1" applyProtection="1">
      <alignment horizontal="center"/>
    </xf>
    <xf numFmtId="0" fontId="0" fillId="0" borderId="4" xfId="0" applyFont="1" applyBorder="1" applyAlignment="1" applyProtection="1">
      <alignment horizontal="center" vertical="center" wrapText="1"/>
    </xf>
    <xf numFmtId="0" fontId="0" fillId="0" borderId="5"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tabSelected="1" workbookViewId="0">
      <selection activeCell="I9" sqref="I9"/>
    </sheetView>
  </sheetViews>
  <sheetFormatPr defaultRowHeight="14.5" x14ac:dyDescent="0.35"/>
  <cols>
    <col min="2" max="2" width="8.453125" customWidth="1"/>
    <col min="3" max="3" width="11.1796875" customWidth="1"/>
    <col min="4" max="5" width="11.1796875" bestFit="1" customWidth="1"/>
    <col min="6" max="6" width="10.1796875" customWidth="1"/>
    <col min="7" max="7" width="10.1796875" bestFit="1" customWidth="1"/>
  </cols>
  <sheetData>
    <row r="2" spans="2:7" x14ac:dyDescent="0.35">
      <c r="B2" s="33" t="s">
        <v>0</v>
      </c>
      <c r="C2" s="33"/>
      <c r="D2" s="33"/>
      <c r="E2" s="33"/>
      <c r="F2" s="33"/>
      <c r="G2" s="33"/>
    </row>
    <row r="3" spans="2:7" x14ac:dyDescent="0.35">
      <c r="B3" s="34" t="s">
        <v>1</v>
      </c>
      <c r="C3" s="34"/>
      <c r="D3" s="34"/>
      <c r="E3" s="34"/>
      <c r="F3" s="34"/>
      <c r="G3" s="34"/>
    </row>
    <row r="4" spans="2:7" x14ac:dyDescent="0.35">
      <c r="B4" s="13" t="s">
        <v>18</v>
      </c>
      <c r="C4" s="14"/>
      <c r="D4" s="14"/>
      <c r="E4" s="14"/>
      <c r="F4" s="14"/>
      <c r="G4" s="15"/>
    </row>
    <row r="5" spans="2:7" ht="14.5" customHeight="1" x14ac:dyDescent="0.35">
      <c r="B5" s="16"/>
      <c r="C5" s="17"/>
      <c r="D5" s="17"/>
      <c r="E5" s="17"/>
      <c r="F5" s="17"/>
      <c r="G5" s="18"/>
    </row>
    <row r="6" spans="2:7" ht="14.5" customHeight="1" x14ac:dyDescent="0.35">
      <c r="B6" s="16"/>
      <c r="C6" s="17"/>
      <c r="D6" s="17"/>
      <c r="E6" s="17"/>
      <c r="F6" s="17"/>
      <c r="G6" s="18"/>
    </row>
    <row r="7" spans="2:7" ht="14.5" customHeight="1" x14ac:dyDescent="0.35">
      <c r="B7" s="16"/>
      <c r="C7" s="17"/>
      <c r="D7" s="17"/>
      <c r="E7" s="17"/>
      <c r="F7" s="17"/>
      <c r="G7" s="18"/>
    </row>
    <row r="8" spans="2:7" x14ac:dyDescent="0.35">
      <c r="B8" s="19"/>
      <c r="C8" s="20"/>
      <c r="D8" s="20"/>
      <c r="E8" s="20"/>
      <c r="F8" s="20"/>
      <c r="G8" s="21"/>
    </row>
    <row r="9" spans="2:7" ht="58" x14ac:dyDescent="0.35">
      <c r="B9" s="12" t="s">
        <v>2</v>
      </c>
      <c r="C9" s="12" t="s">
        <v>3</v>
      </c>
      <c r="D9" s="35" t="s">
        <v>19</v>
      </c>
      <c r="E9" s="35"/>
      <c r="F9" s="35" t="s">
        <v>20</v>
      </c>
      <c r="G9" s="35"/>
    </row>
    <row r="10" spans="2:7" x14ac:dyDescent="0.35">
      <c r="B10" s="1">
        <v>1</v>
      </c>
      <c r="C10" s="2">
        <v>0.6</v>
      </c>
      <c r="D10" s="35"/>
      <c r="E10" s="35"/>
      <c r="F10" s="35"/>
      <c r="G10" s="35"/>
    </row>
    <row r="11" spans="2:7" x14ac:dyDescent="0.35">
      <c r="B11" s="36"/>
      <c r="C11" s="36"/>
      <c r="D11" s="37" t="s">
        <v>4</v>
      </c>
      <c r="E11" s="38"/>
      <c r="F11" s="37" t="s">
        <v>4</v>
      </c>
      <c r="G11" s="38"/>
    </row>
    <row r="12" spans="2:7" x14ac:dyDescent="0.35">
      <c r="B12" s="3" t="s">
        <v>5</v>
      </c>
      <c r="C12" s="4" t="s">
        <v>6</v>
      </c>
      <c r="D12" s="3" t="s">
        <v>7</v>
      </c>
      <c r="E12" s="3" t="s">
        <v>8</v>
      </c>
      <c r="F12" s="5" t="s">
        <v>7</v>
      </c>
      <c r="G12" s="5" t="s">
        <v>8</v>
      </c>
    </row>
    <row r="13" spans="2:7" x14ac:dyDescent="0.35">
      <c r="B13" s="6" t="s">
        <v>9</v>
      </c>
      <c r="C13" s="7">
        <f>C15*C10</f>
        <v>6.4694096820056357</v>
      </c>
      <c r="D13" s="7">
        <f>C13</f>
        <v>6.4694096820056357</v>
      </c>
      <c r="E13" s="8">
        <f>C13/0.77</f>
        <v>8.4018307558514742</v>
      </c>
      <c r="F13" s="9">
        <f>C13</f>
        <v>6.4694096820056357</v>
      </c>
      <c r="G13" s="10">
        <f>C13/8.9397</f>
        <v>0.72367189972880919</v>
      </c>
    </row>
    <row r="14" spans="2:7" x14ac:dyDescent="0.35">
      <c r="B14" s="6" t="s">
        <v>10</v>
      </c>
      <c r="C14" s="7">
        <f>C15*(1-C10)</f>
        <v>4.3129397880037574</v>
      </c>
      <c r="D14" s="7">
        <f>C14</f>
        <v>4.3129397880037574</v>
      </c>
      <c r="E14" s="11">
        <f>E15-E13</f>
        <v>2.3805187141579189</v>
      </c>
      <c r="F14" s="10">
        <f>C14*0.1198</f>
        <v>0.51669018660285015</v>
      </c>
      <c r="G14" s="10">
        <f>(C15-E13)*0.1198</f>
        <v>0.28518614195611869</v>
      </c>
    </row>
    <row r="15" spans="2:7" x14ac:dyDescent="0.35">
      <c r="B15" s="6" t="s">
        <v>11</v>
      </c>
      <c r="C15" s="7">
        <f>B10*(8.3454*(EXP(0.427*C10)))</f>
        <v>10.782349470009393</v>
      </c>
      <c r="D15" s="7">
        <f>C15</f>
        <v>10.782349470009393</v>
      </c>
      <c r="E15" s="8">
        <f>C15</f>
        <v>10.782349470009393</v>
      </c>
      <c r="F15" s="10">
        <f>B10</f>
        <v>1</v>
      </c>
      <c r="G15" s="10">
        <f>B10</f>
        <v>1</v>
      </c>
    </row>
    <row r="16" spans="2:7" x14ac:dyDescent="0.35">
      <c r="B16" s="22" t="s">
        <v>12</v>
      </c>
      <c r="C16" s="23"/>
      <c r="D16" s="23"/>
      <c r="E16" s="23"/>
      <c r="F16" s="23"/>
      <c r="G16" s="24"/>
    </row>
    <row r="17" spans="2:7" x14ac:dyDescent="0.35">
      <c r="B17" s="25" t="s">
        <v>13</v>
      </c>
      <c r="C17" s="26"/>
      <c r="D17" s="26"/>
      <c r="E17" s="26"/>
      <c r="F17" s="26"/>
      <c r="G17" s="26"/>
    </row>
    <row r="18" spans="2:7" x14ac:dyDescent="0.35">
      <c r="B18" s="27" t="s">
        <v>14</v>
      </c>
      <c r="C18" s="28"/>
      <c r="D18" s="28"/>
      <c r="E18" s="28"/>
      <c r="F18" s="28"/>
      <c r="G18" s="29"/>
    </row>
    <row r="19" spans="2:7" x14ac:dyDescent="0.35">
      <c r="B19" s="30"/>
      <c r="C19" s="31"/>
      <c r="D19" s="31"/>
      <c r="E19" s="31"/>
      <c r="F19" s="31"/>
      <c r="G19" s="32"/>
    </row>
    <row r="21" spans="2:7" x14ac:dyDescent="0.35">
      <c r="B21" t="s">
        <v>15</v>
      </c>
    </row>
    <row r="22" spans="2:7" x14ac:dyDescent="0.35">
      <c r="B22" t="s">
        <v>16</v>
      </c>
    </row>
    <row r="23" spans="2:7" x14ac:dyDescent="0.35">
      <c r="B23" t="s">
        <v>17</v>
      </c>
    </row>
  </sheetData>
  <sheetProtection password="CF27" sheet="1" objects="1" scenarios="1"/>
  <mergeCells count="11">
    <mergeCell ref="B4:G8"/>
    <mergeCell ref="B16:G16"/>
    <mergeCell ref="B17:G17"/>
    <mergeCell ref="B18:G19"/>
    <mergeCell ref="B2:G2"/>
    <mergeCell ref="B3:G3"/>
    <mergeCell ref="D9:E10"/>
    <mergeCell ref="F9:G10"/>
    <mergeCell ref="B11:C11"/>
    <mergeCell ref="D11:E11"/>
    <mergeCell ref="F11:G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Oliver</dc:creator>
  <cp:lastModifiedBy>Randy Oliver</cp:lastModifiedBy>
  <dcterms:created xsi:type="dcterms:W3CDTF">2020-10-17T17:26:27Z</dcterms:created>
  <dcterms:modified xsi:type="dcterms:W3CDTF">2020-10-17T18:59:55Z</dcterms:modified>
</cp:coreProperties>
</file>